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535"/>
  </bookViews>
  <sheets>
    <sheet name="расшифровка 159 шк" sheetId="15" r:id="rId1"/>
    <sheet name="расшифровка на охрану" sheetId="11" r:id="rId2"/>
  </sheets>
  <calcPr calcId="152511" refMode="R1C1"/>
</workbook>
</file>

<file path=xl/calcChain.xml><?xml version="1.0" encoding="utf-8"?>
<calcChain xmlns="http://schemas.openxmlformats.org/spreadsheetml/2006/main">
  <c r="G16" i="15" l="1"/>
  <c r="G27" i="15" l="1"/>
  <c r="G10" i="15"/>
  <c r="G22" i="15" l="1"/>
  <c r="G26" i="15" l="1"/>
  <c r="G24" i="15" l="1"/>
  <c r="G14" i="15"/>
  <c r="G13" i="15" s="1"/>
  <c r="G8" i="15"/>
  <c r="G6" i="15" l="1"/>
  <c r="G30" i="15" s="1"/>
</calcChain>
</file>

<file path=xl/sharedStrings.xml><?xml version="1.0" encoding="utf-8"?>
<sst xmlns="http://schemas.openxmlformats.org/spreadsheetml/2006/main" count="67" uniqueCount="49">
  <si>
    <t>Всего</t>
  </si>
  <si>
    <t>Наименование</t>
  </si>
  <si>
    <t>Сумма</t>
  </si>
  <si>
    <t>Прочие расходы</t>
  </si>
  <si>
    <t xml:space="preserve">         Расшифровка</t>
  </si>
  <si>
    <t>№</t>
  </si>
  <si>
    <t>ед. изм.</t>
  </si>
  <si>
    <t xml:space="preserve">объем </t>
  </si>
  <si>
    <t>кол-во</t>
  </si>
  <si>
    <t>цена</t>
  </si>
  <si>
    <t>Содержание, обслуживание зданий</t>
  </si>
  <si>
    <t>м2</t>
  </si>
  <si>
    <t>м3</t>
  </si>
  <si>
    <t>услуга</t>
  </si>
  <si>
    <t>Содержание, техническое обслуживание  средств вычислительной техники</t>
  </si>
  <si>
    <t>Оргтехника: заправка картриджей</t>
  </si>
  <si>
    <t>Оргтехника: содержание, тех.ослуживание</t>
  </si>
  <si>
    <t xml:space="preserve"> </t>
  </si>
  <si>
    <t xml:space="preserve">Приозводственный контроль </t>
  </si>
  <si>
    <t>Тех.обслуживание пожарной сигнализации АПС</t>
  </si>
  <si>
    <t>Тех.обслуживание системы видеонаблюдения</t>
  </si>
  <si>
    <t>Транспорт для видеонаблюдения</t>
  </si>
  <si>
    <t xml:space="preserve">         Расшифровка на живую охрану</t>
  </si>
  <si>
    <t>Обслуживание Турникета</t>
  </si>
  <si>
    <t>Промывка,опрессовка</t>
  </si>
  <si>
    <t>Поверка манометров</t>
  </si>
  <si>
    <t>КГУ Общеобразовательная школа №4</t>
  </si>
  <si>
    <t>Обслуживание Лифта</t>
  </si>
  <si>
    <t>Гл.бухгалтер:                                          Тажибаева Н.С.</t>
  </si>
  <si>
    <t>Зам дир по АХЧ                        Кайырбекова М.Р.</t>
  </si>
  <si>
    <t>по КГУ  «Общеобразовательная школа №4 города Кокшетау отдела образования по городу Кокшетау управления образования Акмолинской области»</t>
  </si>
  <si>
    <t>159 спец</t>
  </si>
  <si>
    <t>Зам.дир.по АХЧ:Кайырбекова М.Р.</t>
  </si>
  <si>
    <t>Аттестация электротехнического персонала</t>
  </si>
  <si>
    <t>Аттестация отвественных лиц за электроустановки</t>
  </si>
  <si>
    <t xml:space="preserve">Вывоз  мусора  </t>
  </si>
  <si>
    <t>Профилактические испытания электрических установок</t>
  </si>
  <si>
    <t>Тех обслуживание приточно-вытяжной системы вентиляции</t>
  </si>
  <si>
    <t>Живая охрана 2 поста</t>
  </si>
  <si>
    <t>Услуги по администрированию и тех.обслужив. 1С програмного обеспечения</t>
  </si>
  <si>
    <t>Вывоз снега с теретории 30 куб.м-17000 тенге,   работа-16000 тенге</t>
  </si>
  <si>
    <t>оплата прочих  работ и услуг на 2026 год</t>
  </si>
  <si>
    <t>24 часов * 365 дней = 8760 часов в год</t>
  </si>
  <si>
    <t>8760 час</t>
  </si>
  <si>
    <t>Обслуживание АПК Alaqan Mektep (СКУД)</t>
  </si>
  <si>
    <t>8760ч * 935,9 =8198,4*1поста = 8 198 484 сумма</t>
  </si>
  <si>
    <t>Дезинсекция  5086 кв.м*7*12 мес                Дератизация  5086кв.м*6*12 мес</t>
  </si>
  <si>
    <t>Поверка счетчиков тепловой</t>
  </si>
  <si>
    <t>Директор                                              Кожубаева  М.Б.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</si>
</sst>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1" fontId="0" fillId="0" borderId="0" xfId="0" applyNumberForma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0" fontId="3" fillId="2" borderId="1" xfId="0" applyFont="1" applyFill="1" applyBorder="1" applyAlignment="1">
      <alignment horizontal="center" vertical="center"/>
    </xf>
    <xf numFmtId="0" fontId="0" fillId="2" borderId="0" xfId="0" applyFill="1"/>
    <xf numFmtId="0" fontId="3" fillId="2" borderId="2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wrapText="1"/>
    </xf>
    <xf numFmtId="1" fontId="3" fillId="0" borderId="0" xfId="0" applyNumberFormat="1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 wrapText="1"/>
    </xf>
    <xf numFmtId="0" fontId="9" fillId="0" borderId="0" xfId="0" applyFont="1"/>
    <xf numFmtId="0" fontId="10" fillId="0" borderId="0" xfId="0" applyFont="1"/>
    <xf numFmtId="1" fontId="4" fillId="0" borderId="0" xfId="0" applyNumberFormat="1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0" fontId="4" fillId="2" borderId="2" xfId="0" applyFont="1" applyFill="1" applyBorder="1" applyAlignment="1">
      <alignment horizontal="left" wrapText="1"/>
    </xf>
    <xf numFmtId="0" fontId="12" fillId="0" borderId="0" xfId="0" applyFont="1"/>
    <xf numFmtId="0" fontId="12" fillId="0" borderId="0" xfId="0" applyFont="1" applyAlignment="1">
      <alignment horizontal="left"/>
    </xf>
    <xf numFmtId="0" fontId="4" fillId="0" borderId="0" xfId="0" applyFont="1"/>
    <xf numFmtId="0" fontId="3" fillId="0" borderId="1" xfId="0" applyFont="1" applyFill="1" applyBorder="1" applyAlignment="1">
      <alignment horizontal="left" vertical="justify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4" fillId="0" borderId="0" xfId="0" applyFont="1" applyBorder="1" applyAlignment="1">
      <alignment horizontal="center" vertical="center" wrapText="1"/>
    </xf>
    <xf numFmtId="0" fontId="1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19" workbookViewId="0">
      <selection activeCell="G34" sqref="G34:G36"/>
    </sheetView>
  </sheetViews>
  <sheetFormatPr defaultRowHeight="15" x14ac:dyDescent="0.25"/>
  <cols>
    <col min="1" max="1" width="7.85546875" customWidth="1"/>
    <col min="2" max="2" width="30.5703125" customWidth="1"/>
    <col min="4" max="4" width="9.140625" style="12"/>
    <col min="7" max="7" width="11.7109375" bestFit="1" customWidth="1"/>
    <col min="10" max="10" width="12.5703125" customWidth="1"/>
  </cols>
  <sheetData>
    <row r="1" spans="1:14" ht="31.5" customHeight="1" x14ac:dyDescent="0.25">
      <c r="A1" s="50" t="s">
        <v>30</v>
      </c>
      <c r="B1" s="50"/>
      <c r="C1" s="50"/>
      <c r="D1" s="50"/>
      <c r="E1" s="50"/>
      <c r="F1" s="51"/>
      <c r="G1" s="51"/>
    </row>
    <row r="2" spans="1:14" x14ac:dyDescent="0.25">
      <c r="A2" s="1"/>
      <c r="B2" s="49" t="s">
        <v>4</v>
      </c>
      <c r="C2" s="49"/>
      <c r="D2" s="49"/>
      <c r="E2" s="49"/>
      <c r="F2" s="49"/>
      <c r="G2" s="49"/>
    </row>
    <row r="3" spans="1:14" x14ac:dyDescent="0.25">
      <c r="A3" s="42" t="s">
        <v>31</v>
      </c>
      <c r="B3" s="49" t="s">
        <v>41</v>
      </c>
      <c r="C3" s="49"/>
      <c r="D3" s="49"/>
      <c r="E3" s="49"/>
      <c r="F3" s="49"/>
      <c r="G3" s="49"/>
    </row>
    <row r="4" spans="1:14" x14ac:dyDescent="0.25">
      <c r="A4" s="3" t="s">
        <v>5</v>
      </c>
      <c r="B4" s="2" t="s">
        <v>1</v>
      </c>
      <c r="C4" s="2" t="s">
        <v>6</v>
      </c>
      <c r="D4" s="9" t="s">
        <v>7</v>
      </c>
      <c r="E4" s="2" t="s">
        <v>8</v>
      </c>
      <c r="F4" s="2" t="s">
        <v>9</v>
      </c>
      <c r="G4" s="3" t="s">
        <v>2</v>
      </c>
    </row>
    <row r="5" spans="1:14" x14ac:dyDescent="0.25">
      <c r="A5" s="24">
        <v>1</v>
      </c>
      <c r="B5" s="2">
        <v>2</v>
      </c>
      <c r="C5" s="2">
        <v>3</v>
      </c>
      <c r="D5" s="9">
        <v>4</v>
      </c>
      <c r="E5" s="2">
        <v>5</v>
      </c>
      <c r="F5" s="2">
        <v>6</v>
      </c>
      <c r="G5" s="3">
        <v>7</v>
      </c>
    </row>
    <row r="6" spans="1:14" ht="27" customHeight="1" x14ac:dyDescent="0.25">
      <c r="A6" s="3"/>
      <c r="B6" s="26" t="s">
        <v>10</v>
      </c>
      <c r="C6" s="2"/>
      <c r="D6" s="9"/>
      <c r="E6" s="2"/>
      <c r="F6" s="2"/>
      <c r="G6" s="4">
        <f>G7+G8+G9+G10+G11+G12</f>
        <v>10800999.9564</v>
      </c>
    </row>
    <row r="7" spans="1:14" s="21" customFormat="1" ht="42" customHeight="1" x14ac:dyDescent="0.25">
      <c r="A7" s="20">
        <v>1</v>
      </c>
      <c r="B7" s="35" t="s">
        <v>46</v>
      </c>
      <c r="C7" s="45" t="s">
        <v>11</v>
      </c>
      <c r="D7" s="44">
        <v>5086</v>
      </c>
      <c r="E7" s="45">
        <v>12</v>
      </c>
      <c r="F7" s="47">
        <v>793414</v>
      </c>
      <c r="G7" s="54">
        <v>793000</v>
      </c>
    </row>
    <row r="8" spans="1:14" s="21" customFormat="1" x14ac:dyDescent="0.25">
      <c r="A8" s="20">
        <v>2</v>
      </c>
      <c r="B8" s="35" t="s">
        <v>35</v>
      </c>
      <c r="C8" s="45" t="s">
        <v>12</v>
      </c>
      <c r="D8" s="44">
        <v>10</v>
      </c>
      <c r="E8" s="45">
        <v>12</v>
      </c>
      <c r="F8" s="45">
        <v>4500</v>
      </c>
      <c r="G8" s="54">
        <f>D8*E8*F8</f>
        <v>540000</v>
      </c>
    </row>
    <row r="9" spans="1:14" s="21" customFormat="1" ht="24.75" customHeight="1" x14ac:dyDescent="0.25">
      <c r="A9" s="20">
        <v>3</v>
      </c>
      <c r="B9" s="35" t="s">
        <v>19</v>
      </c>
      <c r="C9" s="18" t="s">
        <v>13</v>
      </c>
      <c r="D9" s="10">
        <v>0</v>
      </c>
      <c r="E9" s="18">
        <v>12</v>
      </c>
      <c r="F9" s="18">
        <v>32500</v>
      </c>
      <c r="G9" s="54">
        <v>390000</v>
      </c>
    </row>
    <row r="10" spans="1:14" s="21" customFormat="1" ht="24.75" customHeight="1" x14ac:dyDescent="0.25">
      <c r="A10" s="20">
        <v>4</v>
      </c>
      <c r="B10" s="35" t="s">
        <v>20</v>
      </c>
      <c r="C10" s="18" t="s">
        <v>13</v>
      </c>
      <c r="D10" s="44">
        <v>123</v>
      </c>
      <c r="E10" s="18">
        <v>12</v>
      </c>
      <c r="F10" s="10">
        <v>392.95389999999998</v>
      </c>
      <c r="G10" s="55">
        <f>D10*F10*E10</f>
        <v>579999.95639999991</v>
      </c>
    </row>
    <row r="11" spans="1:14" s="21" customFormat="1" ht="18" customHeight="1" x14ac:dyDescent="0.25">
      <c r="A11" s="20">
        <v>5</v>
      </c>
      <c r="B11" s="35" t="s">
        <v>21</v>
      </c>
      <c r="C11" s="18" t="s">
        <v>13</v>
      </c>
      <c r="D11" s="10">
        <v>0</v>
      </c>
      <c r="E11" s="18">
        <v>12</v>
      </c>
      <c r="F11" s="18">
        <v>25000</v>
      </c>
      <c r="G11" s="54">
        <v>300000</v>
      </c>
    </row>
    <row r="12" spans="1:14" s="21" customFormat="1" ht="17.25" customHeight="1" x14ac:dyDescent="0.25">
      <c r="A12" s="20">
        <v>6</v>
      </c>
      <c r="B12" s="35" t="s">
        <v>38</v>
      </c>
      <c r="C12" s="18" t="s">
        <v>13</v>
      </c>
      <c r="D12" s="10">
        <v>1</v>
      </c>
      <c r="E12" s="18" t="s">
        <v>43</v>
      </c>
      <c r="F12" s="18">
        <v>935.9</v>
      </c>
      <c r="G12" s="54">
        <v>8198000</v>
      </c>
    </row>
    <row r="13" spans="1:14" ht="40.5" customHeight="1" x14ac:dyDescent="0.25">
      <c r="A13" s="13"/>
      <c r="B13" s="37" t="s">
        <v>14</v>
      </c>
      <c r="C13" s="14"/>
      <c r="D13" s="15"/>
      <c r="E13" s="14"/>
      <c r="F13" s="14"/>
      <c r="G13" s="16">
        <f>G14+G15</f>
        <v>335000</v>
      </c>
      <c r="N13" s="19"/>
    </row>
    <row r="14" spans="1:14" s="21" customFormat="1" ht="18" customHeight="1" x14ac:dyDescent="0.25">
      <c r="A14" s="20">
        <v>1</v>
      </c>
      <c r="B14" s="38" t="s">
        <v>15</v>
      </c>
      <c r="C14" s="18" t="s">
        <v>13</v>
      </c>
      <c r="D14" s="44">
        <v>10</v>
      </c>
      <c r="E14" s="45">
        <v>7</v>
      </c>
      <c r="F14" s="18">
        <v>3000</v>
      </c>
      <c r="G14" s="54">
        <f>D14*E14*F14</f>
        <v>210000</v>
      </c>
    </row>
    <row r="15" spans="1:14" s="21" customFormat="1" ht="24.75" customHeight="1" x14ac:dyDescent="0.25">
      <c r="A15" s="20">
        <v>2</v>
      </c>
      <c r="B15" s="38" t="s">
        <v>16</v>
      </c>
      <c r="C15" s="18" t="s">
        <v>13</v>
      </c>
      <c r="D15" s="44">
        <v>0</v>
      </c>
      <c r="E15" s="45">
        <v>30</v>
      </c>
      <c r="F15" s="18">
        <v>2500</v>
      </c>
      <c r="G15" s="54">
        <v>125000</v>
      </c>
    </row>
    <row r="16" spans="1:14" ht="16.5" customHeight="1" x14ac:dyDescent="0.25">
      <c r="A16" s="3"/>
      <c r="B16" s="39" t="s">
        <v>3</v>
      </c>
      <c r="C16" s="2"/>
      <c r="D16" s="9"/>
      <c r="E16" s="2"/>
      <c r="F16" s="2"/>
      <c r="G16" s="16">
        <f>G17+G18+G19+G20+G21+G22+G23+G24+G25+G26+G27+G28+G29</f>
        <v>6982250</v>
      </c>
    </row>
    <row r="17" spans="1:10" ht="26.25" customHeight="1" x14ac:dyDescent="0.25">
      <c r="A17" s="3">
        <v>1</v>
      </c>
      <c r="B17" s="36" t="s">
        <v>33</v>
      </c>
      <c r="C17" s="18" t="s">
        <v>13</v>
      </c>
      <c r="D17" s="10">
        <v>0</v>
      </c>
      <c r="E17" s="18">
        <v>1</v>
      </c>
      <c r="F17" s="18">
        <v>22000</v>
      </c>
      <c r="G17" s="45">
        <v>22000</v>
      </c>
    </row>
    <row r="18" spans="1:10" ht="30.75" customHeight="1" x14ac:dyDescent="0.25">
      <c r="A18" s="3">
        <v>2</v>
      </c>
      <c r="B18" s="43" t="s">
        <v>34</v>
      </c>
      <c r="C18" s="18" t="s">
        <v>13</v>
      </c>
      <c r="D18" s="10">
        <v>0</v>
      </c>
      <c r="E18" s="18">
        <v>1</v>
      </c>
      <c r="F18" s="18">
        <v>25000</v>
      </c>
      <c r="G18" s="45">
        <v>25000</v>
      </c>
    </row>
    <row r="19" spans="1:10" s="21" customFormat="1" ht="27" customHeight="1" x14ac:dyDescent="0.25">
      <c r="A19" s="3">
        <v>3</v>
      </c>
      <c r="B19" s="36" t="s">
        <v>27</v>
      </c>
      <c r="C19" s="45" t="s">
        <v>13</v>
      </c>
      <c r="D19" s="44">
        <v>2</v>
      </c>
      <c r="E19" s="45">
        <v>12</v>
      </c>
      <c r="F19" s="45">
        <v>33588.800000000003</v>
      </c>
      <c r="G19" s="54">
        <v>403000</v>
      </c>
    </row>
    <row r="20" spans="1:10" s="21" customFormat="1" ht="24.75" customHeight="1" x14ac:dyDescent="0.25">
      <c r="A20" s="3">
        <v>4</v>
      </c>
      <c r="B20" s="35" t="s">
        <v>23</v>
      </c>
      <c r="C20" s="18" t="s">
        <v>13</v>
      </c>
      <c r="D20" s="10">
        <v>4</v>
      </c>
      <c r="E20" s="18">
        <v>12</v>
      </c>
      <c r="F20" s="18">
        <v>40833</v>
      </c>
      <c r="G20" s="54">
        <v>1960000</v>
      </c>
    </row>
    <row r="21" spans="1:10" s="21" customFormat="1" ht="24.75" customHeight="1" x14ac:dyDescent="0.25">
      <c r="A21" s="3">
        <v>5</v>
      </c>
      <c r="B21" s="35" t="s">
        <v>44</v>
      </c>
      <c r="C21" s="18" t="s">
        <v>13</v>
      </c>
      <c r="D21" s="23">
        <v>1</v>
      </c>
      <c r="E21" s="22">
        <v>12</v>
      </c>
      <c r="F21" s="18">
        <v>74667</v>
      </c>
      <c r="G21" s="54">
        <v>896000</v>
      </c>
    </row>
    <row r="22" spans="1:10" s="21" customFormat="1" ht="24.75" customHeight="1" x14ac:dyDescent="0.25">
      <c r="A22" s="3">
        <v>6</v>
      </c>
      <c r="B22" s="35" t="s">
        <v>39</v>
      </c>
      <c r="C22" s="18" t="s">
        <v>13</v>
      </c>
      <c r="D22" s="23">
        <v>0</v>
      </c>
      <c r="E22" s="22">
        <v>0</v>
      </c>
      <c r="F22" s="18">
        <v>500000</v>
      </c>
      <c r="G22" s="54">
        <f>F22</f>
        <v>500000</v>
      </c>
    </row>
    <row r="23" spans="1:10" s="21" customFormat="1" ht="19.5" customHeight="1" x14ac:dyDescent="0.25">
      <c r="A23" s="3">
        <v>7</v>
      </c>
      <c r="B23" s="35" t="s">
        <v>24</v>
      </c>
      <c r="C23" s="22" t="s">
        <v>13</v>
      </c>
      <c r="D23" s="23">
        <v>0</v>
      </c>
      <c r="E23" s="22">
        <v>1</v>
      </c>
      <c r="F23" s="18">
        <v>240000</v>
      </c>
      <c r="G23" s="45">
        <v>240000</v>
      </c>
    </row>
    <row r="24" spans="1:10" s="21" customFormat="1" ht="19.5" customHeight="1" x14ac:dyDescent="0.25">
      <c r="A24" s="3">
        <v>8</v>
      </c>
      <c r="B24" s="35" t="s">
        <v>25</v>
      </c>
      <c r="C24" s="22" t="s">
        <v>13</v>
      </c>
      <c r="D24" s="23">
        <v>0</v>
      </c>
      <c r="E24" s="46">
        <v>5</v>
      </c>
      <c r="F24" s="18">
        <v>2750</v>
      </c>
      <c r="G24" s="54">
        <f>E24*F24</f>
        <v>13750</v>
      </c>
    </row>
    <row r="25" spans="1:10" s="21" customFormat="1" ht="18" customHeight="1" x14ac:dyDescent="0.25">
      <c r="A25" s="3">
        <v>9</v>
      </c>
      <c r="B25" s="17" t="s">
        <v>18</v>
      </c>
      <c r="C25" s="18" t="s">
        <v>13</v>
      </c>
      <c r="D25" s="10">
        <v>0</v>
      </c>
      <c r="E25" s="18">
        <v>0</v>
      </c>
      <c r="F25" s="18">
        <v>450000</v>
      </c>
      <c r="G25" s="54">
        <v>450000</v>
      </c>
      <c r="J25" s="21" t="s">
        <v>17</v>
      </c>
    </row>
    <row r="26" spans="1:10" s="21" customFormat="1" ht="26.25" x14ac:dyDescent="0.25">
      <c r="A26" s="3">
        <v>10</v>
      </c>
      <c r="B26" s="17" t="s">
        <v>36</v>
      </c>
      <c r="C26" s="18" t="s">
        <v>13</v>
      </c>
      <c r="D26" s="10">
        <v>0</v>
      </c>
      <c r="E26" s="18">
        <v>1</v>
      </c>
      <c r="F26" s="18">
        <v>178000</v>
      </c>
      <c r="G26" s="54">
        <f>F26</f>
        <v>178000</v>
      </c>
    </row>
    <row r="27" spans="1:10" s="48" customFormat="1" ht="25.5" customHeight="1" x14ac:dyDescent="0.25">
      <c r="A27" s="3">
        <v>11</v>
      </c>
      <c r="B27" s="35" t="s">
        <v>37</v>
      </c>
      <c r="C27" s="45" t="s">
        <v>13</v>
      </c>
      <c r="D27" s="44">
        <v>0</v>
      </c>
      <c r="E27" s="45">
        <v>7</v>
      </c>
      <c r="F27" s="45">
        <v>300000</v>
      </c>
      <c r="G27" s="54">
        <f>E27*F27</f>
        <v>2100000</v>
      </c>
    </row>
    <row r="28" spans="1:10" s="48" customFormat="1" ht="25.5" customHeight="1" x14ac:dyDescent="0.25">
      <c r="A28" s="3">
        <v>12</v>
      </c>
      <c r="B28" s="35" t="s">
        <v>47</v>
      </c>
      <c r="C28" s="45" t="s">
        <v>13</v>
      </c>
      <c r="D28" s="44">
        <v>0</v>
      </c>
      <c r="E28" s="45">
        <v>1</v>
      </c>
      <c r="F28" s="45">
        <v>128500</v>
      </c>
      <c r="G28" s="45">
        <v>128500</v>
      </c>
    </row>
    <row r="29" spans="1:10" s="21" customFormat="1" ht="24.75" customHeight="1" x14ac:dyDescent="0.25">
      <c r="A29" s="3">
        <v>13</v>
      </c>
      <c r="B29" s="35" t="s">
        <v>40</v>
      </c>
      <c r="C29" s="45" t="s">
        <v>12</v>
      </c>
      <c r="D29" s="44">
        <v>30</v>
      </c>
      <c r="E29" s="45">
        <v>2</v>
      </c>
      <c r="F29" s="45">
        <v>66000</v>
      </c>
      <c r="G29" s="54">
        <v>66000</v>
      </c>
    </row>
    <row r="30" spans="1:10" ht="15" customHeight="1" x14ac:dyDescent="0.25">
      <c r="A30" s="20"/>
      <c r="B30" s="5" t="s">
        <v>0</v>
      </c>
      <c r="C30" s="6"/>
      <c r="D30" s="11"/>
      <c r="E30" s="6"/>
      <c r="F30" s="6"/>
      <c r="G30" s="4">
        <f>G16+G13+G6</f>
        <v>18118249.9564</v>
      </c>
    </row>
    <row r="31" spans="1:10" x14ac:dyDescent="0.25">
      <c r="A31" s="1"/>
    </row>
    <row r="32" spans="1:10" x14ac:dyDescent="0.25">
      <c r="B32" s="40" t="s">
        <v>48</v>
      </c>
      <c r="C32" s="40"/>
    </row>
    <row r="33" spans="2:3" x14ac:dyDescent="0.25">
      <c r="B33" s="40" t="s">
        <v>28</v>
      </c>
      <c r="C33" s="40"/>
    </row>
    <row r="34" spans="2:3" x14ac:dyDescent="0.25">
      <c r="B34" s="41"/>
      <c r="C34" s="40"/>
    </row>
    <row r="35" spans="2:3" x14ac:dyDescent="0.25">
      <c r="B35" t="s">
        <v>32</v>
      </c>
    </row>
  </sheetData>
  <mergeCells count="3">
    <mergeCell ref="B2:G2"/>
    <mergeCell ref="B3:G3"/>
    <mergeCell ref="A1:G1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"/>
  <sheetViews>
    <sheetView workbookViewId="0">
      <selection activeCell="I17" sqref="I17"/>
    </sheetView>
  </sheetViews>
  <sheetFormatPr defaultRowHeight="15" x14ac:dyDescent="0.25"/>
  <cols>
    <col min="1" max="1" width="5.5703125" customWidth="1"/>
    <col min="2" max="2" width="30.5703125" customWidth="1"/>
    <col min="3" max="3" width="14" customWidth="1"/>
    <col min="4" max="4" width="9.140625" style="12"/>
  </cols>
  <sheetData>
    <row r="1" spans="1:7" x14ac:dyDescent="0.25">
      <c r="B1" s="34" t="s">
        <v>26</v>
      </c>
    </row>
    <row r="2" spans="1:7" x14ac:dyDescent="0.25">
      <c r="B2" s="25"/>
    </row>
    <row r="3" spans="1:7" x14ac:dyDescent="0.25">
      <c r="B3" s="25"/>
    </row>
    <row r="4" spans="1:7" ht="15.75" x14ac:dyDescent="0.25">
      <c r="A4" s="1"/>
      <c r="B4" s="52" t="s">
        <v>22</v>
      </c>
      <c r="C4" s="52"/>
      <c r="D4" s="52"/>
      <c r="E4" s="52"/>
      <c r="F4" s="52"/>
      <c r="G4" s="52"/>
    </row>
    <row r="5" spans="1:7" ht="15.75" x14ac:dyDescent="0.25">
      <c r="A5" s="1"/>
      <c r="B5" s="27"/>
      <c r="C5" s="27"/>
      <c r="D5" s="27"/>
      <c r="E5" s="27"/>
      <c r="F5" s="27"/>
      <c r="G5" s="27"/>
    </row>
    <row r="6" spans="1:7" ht="15.75" x14ac:dyDescent="0.25">
      <c r="A6" s="1"/>
      <c r="B6" s="27"/>
      <c r="C6" s="27"/>
      <c r="D6" s="27"/>
      <c r="E6" s="27"/>
      <c r="F6" s="27"/>
      <c r="G6" s="27"/>
    </row>
    <row r="7" spans="1:7" ht="31.5" customHeight="1" x14ac:dyDescent="0.25">
      <c r="A7" s="1"/>
      <c r="B7" s="53" t="s">
        <v>42</v>
      </c>
      <c r="C7" s="53"/>
      <c r="D7" s="53"/>
      <c r="E7" s="53"/>
      <c r="F7" s="53"/>
      <c r="G7" s="27"/>
    </row>
    <row r="8" spans="1:7" ht="24.75" customHeight="1" x14ac:dyDescent="0.25">
      <c r="A8" s="1"/>
      <c r="B8" s="53" t="s">
        <v>45</v>
      </c>
      <c r="C8" s="53"/>
      <c r="D8" s="53"/>
      <c r="E8" s="30"/>
      <c r="F8" s="30"/>
      <c r="G8" s="27"/>
    </row>
    <row r="9" spans="1:7" ht="15.75" x14ac:dyDescent="0.25">
      <c r="A9" s="1"/>
      <c r="B9" s="27"/>
      <c r="C9" s="27"/>
      <c r="D9" s="27"/>
      <c r="E9" s="27"/>
      <c r="F9" s="27"/>
      <c r="G9" s="27"/>
    </row>
    <row r="10" spans="1:7" ht="15.75" x14ac:dyDescent="0.25">
      <c r="A10" s="1"/>
      <c r="B10" s="27"/>
      <c r="C10" s="27"/>
      <c r="D10" s="27"/>
      <c r="E10" s="27"/>
      <c r="F10" s="27"/>
      <c r="G10" s="27"/>
    </row>
    <row r="11" spans="1:7" x14ac:dyDescent="0.25">
      <c r="A11" s="1"/>
      <c r="B11" s="28"/>
      <c r="C11" s="28"/>
      <c r="D11" s="29"/>
      <c r="E11" s="28"/>
      <c r="F11" s="28"/>
      <c r="G11" s="28"/>
    </row>
    <row r="12" spans="1:7" ht="15.75" x14ac:dyDescent="0.25">
      <c r="A12" s="1"/>
      <c r="B12" s="31" t="s">
        <v>29</v>
      </c>
      <c r="C12" s="32"/>
      <c r="D12" s="33"/>
      <c r="E12" s="7"/>
      <c r="F12" s="7"/>
      <c r="G12" s="8"/>
    </row>
  </sheetData>
  <mergeCells count="3">
    <mergeCell ref="B4:G4"/>
    <mergeCell ref="B7:F7"/>
    <mergeCell ref="B8:D8"/>
  </mergeCells>
  <pageMargins left="0.70866141732283472" right="0.70866141732283472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расшифровка 159 шк</vt:lpstr>
      <vt:lpstr>расшифровка на охрану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2025-11-10T09:57:41Z</dcterms:modified>
</cp:coreProperties>
</file>